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D1438ACD-6CB1-48FD-9A8A-EB6114E65712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OGA" sheetId="9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F39" i="9" l="1"/>
  <c r="K41" i="9" l="1"/>
  <c r="K40" i="9" s="1"/>
  <c r="K37" i="9"/>
  <c r="K36" i="9" s="1"/>
  <c r="G41" i="9"/>
  <c r="G40" i="9" s="1"/>
  <c r="J40" i="9"/>
  <c r="I40" i="9"/>
  <c r="H40" i="9"/>
  <c r="F40" i="9"/>
  <c r="F38" i="9"/>
  <c r="G42" i="9"/>
  <c r="G37" i="9"/>
  <c r="G36" i="9" s="1"/>
  <c r="K42" i="9"/>
  <c r="J42" i="9"/>
  <c r="I42" i="9"/>
  <c r="H42" i="9"/>
  <c r="F42" i="9"/>
  <c r="J36" i="9"/>
  <c r="I36" i="9"/>
  <c r="H36" i="9"/>
  <c r="F36" i="9"/>
  <c r="J27" i="9"/>
  <c r="I27" i="9"/>
  <c r="H27" i="9"/>
  <c r="F27" i="9"/>
  <c r="J18" i="9"/>
  <c r="I18" i="9"/>
  <c r="H18" i="9"/>
  <c r="F18" i="9"/>
  <c r="J10" i="9"/>
  <c r="I10" i="9"/>
  <c r="H10" i="9"/>
  <c r="F10" i="9"/>
  <c r="H39" i="9"/>
  <c r="G39" i="9" s="1"/>
  <c r="G38" i="9" s="1"/>
  <c r="H38" i="9" l="1"/>
  <c r="H44" i="9" s="1"/>
  <c r="J39" i="9"/>
  <c r="J38" i="9" s="1"/>
  <c r="J44" i="9" s="1"/>
  <c r="I39" i="9"/>
  <c r="I38" i="9" s="1"/>
  <c r="I44" i="9" s="1"/>
  <c r="F44" i="9"/>
  <c r="K10" i="9"/>
  <c r="G27" i="9"/>
  <c r="G18" i="9"/>
  <c r="K18" i="9"/>
  <c r="G10" i="9"/>
  <c r="K27" i="9"/>
  <c r="K39" i="9" l="1"/>
  <c r="K38" i="9" s="1"/>
  <c r="K44" i="9" s="1"/>
  <c r="G44" i="9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B3" i="15" l="1"/>
  <c r="B4" i="15" l="1"/>
</calcChain>
</file>

<file path=xl/sharedStrings.xml><?xml version="1.0" encoding="utf-8"?>
<sst xmlns="http://schemas.openxmlformats.org/spreadsheetml/2006/main" count="437" uniqueCount="152">
  <si>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</si>
  <si>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</si>
  <si>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</si>
  <si>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</si>
  <si>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</si>
  <si>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</si>
  <si>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</si>
  <si>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</si>
  <si>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</si>
  <si>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</si>
  <si>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</si>
  <si>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</si>
  <si>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</si>
  <si>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</si>
  <si>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</si>
  <si>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</si>
  <si>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</si>
  <si>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</si>
  <si>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</si>
  <si>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</si>
  <si>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</si>
  <si>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</si>
  <si>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</si>
  <si>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</si>
  <si>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</si>
  <si>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</si>
  <si>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</si>
  <si>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</si>
  <si>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</si>
  <si>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</si>
  <si>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</si>
  <si>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</si>
  <si>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</si>
  <si>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</si>
  <si>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</si>
  <si>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</si>
  <si>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</si>
  <si>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</si>
  <si>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</si>
  <si>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</si>
  <si>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</si>
  <si>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</si>
  <si>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</si>
  <si>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</si>
  <si>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</si>
  <si>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</si>
  <si>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</si>
  <si>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</si>
  <si>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</si>
  <si>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</si>
  <si>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Total del Gasto</t>
  </si>
  <si>
    <t>SUBSIDIOS</t>
  </si>
  <si>
    <t>SERVICIOS PERSONALES</t>
  </si>
  <si>
    <t>1100</t>
  </si>
  <si>
    <t>1300</t>
  </si>
  <si>
    <t>1400</t>
  </si>
  <si>
    <t>1500</t>
  </si>
  <si>
    <t>2100</t>
  </si>
  <si>
    <t>2200</t>
  </si>
  <si>
    <t>2400</t>
  </si>
  <si>
    <t>2500</t>
  </si>
  <si>
    <t>2600</t>
  </si>
  <si>
    <t>2700</t>
  </si>
  <si>
    <t>2900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</si>
  <si>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</si>
  <si>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</si>
  <si>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</si>
  <si>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</si>
  <si>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</si>
  <si>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</si>
  <si>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</si>
  <si>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</si>
  <si>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Bienes muebles, inmuebles e intangibles</t>
  </si>
  <si>
    <t>5300</t>
  </si>
  <si>
    <t>Equipo e instrumental medico y de laboratorio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</si>
  <si>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</si>
  <si>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</si>
  <si>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</si>
  <si>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</si>
  <si>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</si>
  <si>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</si>
  <si>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</si>
  <si>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r>
      <t>ESTADO ANALÍTICO DEL EJERCICIO DEL PRESUPUESTO DE EGRESOS EN CLASIFICACIÓN POR OBJETO DEL GASTO (ARMONIZADO)</t>
    </r>
    <r>
      <rPr>
        <b/>
        <vertAlign val="superscript"/>
        <sz val="8"/>
        <color indexed="8"/>
        <rFont val="Montserrat"/>
      </rPr>
      <t>1/</t>
    </r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</si>
  <si>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</si>
  <si>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</si>
  <si>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</si>
  <si>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</si>
  <si>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</si>
  <si>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</si>
  <si>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</si>
  <si>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</si>
  <si>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Inversiones Financieras y Otras Provisiones</t>
  </si>
  <si>
    <t>Provisiones para Contingencias y Otras Erogaciones Especiales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</si>
  <si>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</si>
  <si>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</si>
  <si>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</si>
  <si>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</si>
  <si>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</si>
  <si>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</si>
  <si>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</si>
  <si>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</si>
  <si>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</si>
  <si>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</si>
  <si>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</si>
  <si>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</si>
  <si>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</si>
  <si>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</si>
  <si>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</si>
  <si>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</si>
  <si>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</si>
  <si>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</si>
  <si>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</si>
  <si>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</si>
  <si>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</si>
  <si>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</si>
  <si>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</si>
  <si>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</si>
  <si>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</si>
  <si>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</si>
  <si>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</si>
  <si>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</si>
  <si>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</si>
  <si>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</si>
  <si>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</si>
  <si>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</si>
  <si>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</si>
  <si>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</si>
  <si>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</si>
  <si>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</si>
  <si>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</si>
  <si>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</si>
  <si>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</si>
  <si>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</si>
  <si>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</si>
  <si>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</si>
  <si>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</si>
  <si>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</si>
  <si>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</si>
  <si>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</si>
  <si>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</si>
  <si>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</si>
  <si>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</si>
  <si>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</si>
  <si>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</si>
  <si>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(3-4)</t>
  </si>
  <si>
    <t>Previsiones</t>
  </si>
  <si>
    <t>Materias primas y materiales de produccion y comercialización</t>
  </si>
  <si>
    <t>3800</t>
  </si>
  <si>
    <t>Servicios oficiales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</si>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</sst>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8" fillId="0" borderId="0"/>
    <xf numFmtId="0" fontId="3" fillId="0" borderId="0"/>
    <xf numFmtId="0" fontId="23" fillId="0" borderId="0"/>
    <xf numFmtId="0" fontId="4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16" fillId="3" borderId="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0" fillId="4" borderId="0" xfId="2" applyFont="1" applyFill="1"/>
    <xf numFmtId="0" fontId="13" fillId="4" borderId="15" xfId="2" applyFont="1" applyFill="1" applyBorder="1" applyAlignment="1">
      <alignment horizontal="left" vertical="top" wrapText="1"/>
    </xf>
    <xf numFmtId="3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right" vertical="top"/>
    </xf>
    <xf numFmtId="4" fontId="19" fillId="4" borderId="15" xfId="2" applyNumberFormat="1" applyFont="1" applyFill="1" applyBorder="1" applyAlignment="1">
      <alignment horizontal="right" vertical="top"/>
    </xf>
    <xf numFmtId="0" fontId="19" fillId="4" borderId="15" xfId="2" applyFont="1" applyFill="1" applyBorder="1" applyAlignment="1">
      <alignment horizontal="left" vertical="top" wrapText="1"/>
    </xf>
    <xf numFmtId="0" fontId="10" fillId="4" borderId="15" xfId="2" applyFont="1" applyFill="1" applyBorder="1" applyAlignment="1">
      <alignment horizontal="left" vertical="top" wrapText="1"/>
    </xf>
    <xf numFmtId="3" fontId="21" fillId="4" borderId="15" xfId="2" applyNumberFormat="1" applyFont="1" applyFill="1" applyBorder="1" applyAlignment="1">
      <alignment horizontal="right" vertical="top"/>
    </xf>
    <xf numFmtId="0" fontId="21" fillId="4" borderId="15" xfId="2" applyFont="1" applyFill="1" applyBorder="1" applyAlignment="1">
      <alignment horizontal="right" vertical="top"/>
    </xf>
    <xf numFmtId="4" fontId="21" fillId="4" borderId="15" xfId="2" applyNumberFormat="1" applyFont="1" applyFill="1" applyBorder="1" applyAlignment="1">
      <alignment horizontal="right" vertical="top"/>
    </xf>
    <xf numFmtId="4" fontId="10" fillId="4" borderId="15" xfId="2" applyNumberFormat="1" applyFont="1" applyFill="1" applyBorder="1" applyAlignment="1">
      <alignment horizontal="right" vertical="top"/>
    </xf>
    <xf numFmtId="0" fontId="22" fillId="3" borderId="15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0" fontId="13" fillId="5" borderId="15" xfId="2" applyFont="1" applyFill="1" applyBorder="1" applyAlignment="1">
      <alignment horizontal="left" vertical="top" wrapText="1"/>
    </xf>
    <xf numFmtId="3" fontId="19" fillId="5" borderId="15" xfId="2" applyNumberFormat="1" applyFont="1" applyFill="1" applyBorder="1" applyAlignment="1">
      <alignment horizontal="right" vertical="top"/>
    </xf>
    <xf numFmtId="0" fontId="19" fillId="5" borderId="15" xfId="2" applyFont="1" applyFill="1" applyBorder="1" applyAlignment="1">
      <alignment horizontal="right" vertical="top"/>
    </xf>
    <xf numFmtId="4" fontId="19" fillId="5" borderId="15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5" xfId="2" applyFont="1" applyFill="1" applyBorder="1" applyAlignment="1">
      <alignment vertical="top" wrapText="1"/>
    </xf>
    <xf numFmtId="0" fontId="21" fillId="4" borderId="15" xfId="2" applyFont="1" applyFill="1" applyBorder="1" applyAlignment="1">
      <alignment vertical="top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4" fontId="8" fillId="0" borderId="4" xfId="2" applyNumberFormat="1" applyFont="1" applyFill="1" applyBorder="1" applyAlignment="1">
      <alignment horizontal="right" vertical="center" wrapText="1"/>
    </xf>
    <xf numFmtId="164" fontId="17" fillId="0" borderId="4" xfId="2" applyNumberFormat="1" applyFont="1" applyFill="1" applyBorder="1" applyAlignment="1">
      <alignment horizontal="right" vertical="center" wrapText="1"/>
    </xf>
    <xf numFmtId="164" fontId="17" fillId="0" borderId="7" xfId="2" applyNumberFormat="1" applyFont="1" applyFill="1" applyBorder="1" applyAlignment="1">
      <alignment horizontal="right" vertical="center" wrapText="1"/>
    </xf>
    <xf numFmtId="164" fontId="8" fillId="0" borderId="11" xfId="2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top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3 4" xfId="9" xr:uid="{00000000-0005-0000-0000-000004000000}"/>
    <cellStyle name="Normal 4" xfId="6" xr:uid="{00000000-0005-0000-0000-000007000000}"/>
    <cellStyle name="Normal 5" xfId="3" xr:uid="{00000000-0005-0000-0000-000008000000}"/>
    <cellStyle name="Normal 5 2" xfId="10" xr:uid="{00000000-0005-0000-0000-000008000000}"/>
    <cellStyle name="Normal 6" xfId="7" xr:uid="{00000000-0005-0000-0000-000009000000}"/>
    <cellStyle name="Normal 6 2" xfId="11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N46"/>
  <sheetViews>
    <sheetView showGridLines="0" tabSelected="1" zoomScale="110" zoomScaleNormal="110" workbookViewId="0">
      <selection activeCell="B6" sqref="B6:K6"/>
    </sheetView>
  </sheetViews>
  <sheetFormatPr baseColWidth="10" defaultColWidth="11.42578125" defaultRowHeight="12.75"/>
  <cols>
    <col min="1" max="1" width="2.5703125" style="2" customWidth="1"/>
    <col min="2" max="2" width="3.42578125" style="2" customWidth="1"/>
    <col min="3" max="4" width="6.28515625" style="2" customWidth="1"/>
    <col min="5" max="5" width="45.42578125" style="2" customWidth="1"/>
    <col min="6" max="11" width="16.140625" style="2" customWidth="1"/>
    <col min="12" max="12" width="11.42578125" style="2"/>
    <col min="13" max="13" width="4" style="2" customWidth="1"/>
    <col min="14" max="14" width="12.42578125" style="2" bestFit="1" customWidth="1"/>
    <col min="15" max="16384" width="11.425781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4">
      <c r="A2" s="1"/>
      <c r="B2" s="51" t="s">
        <v>149</v>
      </c>
      <c r="C2" s="51"/>
      <c r="D2" s="51"/>
      <c r="E2" s="51"/>
      <c r="F2" s="51"/>
      <c r="G2" s="51"/>
      <c r="H2" s="51"/>
      <c r="I2" s="51"/>
      <c r="J2" s="51"/>
      <c r="K2" s="51"/>
      <c r="L2" s="5"/>
      <c r="N2" s="9"/>
    </row>
    <row r="3" spans="1:14">
      <c r="A3" s="1"/>
      <c r="B3" s="51" t="s">
        <v>82</v>
      </c>
      <c r="C3" s="51"/>
      <c r="D3" s="51"/>
      <c r="E3" s="51"/>
      <c r="F3" s="51"/>
      <c r="G3" s="51"/>
      <c r="H3" s="51"/>
      <c r="I3" s="51"/>
      <c r="J3" s="51"/>
      <c r="K3" s="51"/>
      <c r="L3" s="5"/>
    </row>
    <row r="4" spans="1:14">
      <c r="A4" s="1"/>
      <c r="B4" s="51" t="s">
        <v>150</v>
      </c>
      <c r="C4" s="51"/>
      <c r="D4" s="51"/>
      <c r="E4" s="51"/>
      <c r="F4" s="51"/>
      <c r="G4" s="51"/>
      <c r="H4" s="51"/>
      <c r="I4" s="51"/>
      <c r="J4" s="51"/>
      <c r="K4" s="51"/>
      <c r="L4" s="5"/>
    </row>
    <row r="5" spans="1:14">
      <c r="A5" s="1"/>
      <c r="B5" s="51" t="s">
        <v>151</v>
      </c>
      <c r="C5" s="51"/>
      <c r="D5" s="51"/>
      <c r="E5" s="51"/>
      <c r="F5" s="51"/>
      <c r="G5" s="51"/>
      <c r="H5" s="51"/>
      <c r="I5" s="51"/>
      <c r="J5" s="51"/>
      <c r="K5" s="51"/>
      <c r="L5" s="5"/>
    </row>
    <row r="6" spans="1:14">
      <c r="A6" s="1"/>
      <c r="B6" s="51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"/>
    </row>
    <row r="7" spans="1:14" ht="7.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4" ht="22.5">
      <c r="A8" s="1"/>
      <c r="B8" s="52" t="s">
        <v>26</v>
      </c>
      <c r="C8" s="52"/>
      <c r="D8" s="52"/>
      <c r="E8" s="52"/>
      <c r="F8" s="34" t="s">
        <v>27</v>
      </c>
      <c r="G8" s="36" t="s">
        <v>4</v>
      </c>
      <c r="H8" s="36" t="s">
        <v>1</v>
      </c>
      <c r="I8" s="36" t="s">
        <v>2</v>
      </c>
      <c r="J8" s="36" t="s">
        <v>28</v>
      </c>
      <c r="K8" s="36" t="s">
        <v>80</v>
      </c>
      <c r="L8" s="5"/>
    </row>
    <row r="9" spans="1:14">
      <c r="A9" s="1"/>
      <c r="B9" s="37"/>
      <c r="C9" s="38"/>
      <c r="D9" s="38"/>
      <c r="E9" s="38"/>
      <c r="F9" s="33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144</v>
      </c>
      <c r="L9" s="5"/>
    </row>
    <row r="10" spans="1:14">
      <c r="A10" s="1"/>
      <c r="B10" s="39"/>
      <c r="C10" s="32">
        <v>1000</v>
      </c>
      <c r="D10" s="10" t="s">
        <v>29</v>
      </c>
      <c r="E10" s="10"/>
      <c r="F10" s="45">
        <f>SUM(F11:F17)</f>
        <v>294578797</v>
      </c>
      <c r="G10" s="45">
        <f t="shared" ref="G10:K10" si="0">SUM(G11:G17)</f>
        <v>25232536.659999996</v>
      </c>
      <c r="H10" s="45">
        <f t="shared" si="0"/>
        <v>319811333.66000003</v>
      </c>
      <c r="I10" s="45">
        <f t="shared" si="0"/>
        <v>327559244.05000001</v>
      </c>
      <c r="J10" s="45">
        <f t="shared" si="0"/>
        <v>319811333.66000003</v>
      </c>
      <c r="K10" s="45">
        <f t="shared" si="0"/>
        <v>-7747910.3900000043</v>
      </c>
      <c r="L10" s="5"/>
    </row>
    <row r="11" spans="1:14">
      <c r="A11" s="1"/>
      <c r="B11" s="3"/>
      <c r="C11" s="31"/>
      <c r="D11" s="4" t="s">
        <v>53</v>
      </c>
      <c r="E11" s="31" t="s">
        <v>30</v>
      </c>
      <c r="F11" s="46">
        <v>100600862</v>
      </c>
      <c r="G11" s="47">
        <v>17307897.519999996</v>
      </c>
      <c r="H11" s="47">
        <v>117908759.52</v>
      </c>
      <c r="I11" s="47">
        <v>119968730.92</v>
      </c>
      <c r="J11" s="47">
        <v>117908759.52</v>
      </c>
      <c r="K11" s="47">
        <v>-2059971.400000006</v>
      </c>
      <c r="L11" s="5"/>
    </row>
    <row r="12" spans="1:14">
      <c r="A12" s="1"/>
      <c r="B12" s="3"/>
      <c r="C12" s="31"/>
      <c r="D12" s="4" t="s">
        <v>77</v>
      </c>
      <c r="E12" s="31" t="s">
        <v>78</v>
      </c>
      <c r="F12" s="46">
        <v>4364310</v>
      </c>
      <c r="G12" s="47">
        <v>8145720</v>
      </c>
      <c r="H12" s="47">
        <v>12510030</v>
      </c>
      <c r="I12" s="47">
        <v>12510030</v>
      </c>
      <c r="J12" s="47">
        <v>12510030</v>
      </c>
      <c r="K12" s="47">
        <v>0</v>
      </c>
      <c r="L12" s="5"/>
    </row>
    <row r="13" spans="1:14">
      <c r="A13" s="1"/>
      <c r="B13" s="3"/>
      <c r="C13" s="31"/>
      <c r="D13" s="4" t="s">
        <v>54</v>
      </c>
      <c r="E13" s="31" t="s">
        <v>31</v>
      </c>
      <c r="F13" s="46">
        <v>65415060</v>
      </c>
      <c r="G13" s="47">
        <v>1519105</v>
      </c>
      <c r="H13" s="47">
        <v>66934165</v>
      </c>
      <c r="I13" s="47">
        <v>66934165</v>
      </c>
      <c r="J13" s="47">
        <v>66934165</v>
      </c>
      <c r="K13" s="47">
        <v>0</v>
      </c>
      <c r="L13" s="5"/>
    </row>
    <row r="14" spans="1:14">
      <c r="A14" s="1"/>
      <c r="B14" s="3"/>
      <c r="C14" s="31"/>
      <c r="D14" s="4" t="s">
        <v>55</v>
      </c>
      <c r="E14" s="31" t="s">
        <v>32</v>
      </c>
      <c r="F14" s="46">
        <v>27670335</v>
      </c>
      <c r="G14" s="47">
        <v>4481671.4800000004</v>
      </c>
      <c r="H14" s="47">
        <v>32152006.48</v>
      </c>
      <c r="I14" s="47">
        <v>37790429.640000001</v>
      </c>
      <c r="J14" s="47">
        <v>32152006.48</v>
      </c>
      <c r="K14" s="47">
        <v>-5638423.1600000001</v>
      </c>
      <c r="L14" s="5"/>
    </row>
    <row r="15" spans="1:14">
      <c r="A15" s="1"/>
      <c r="B15" s="3"/>
      <c r="C15" s="31"/>
      <c r="D15" s="4" t="s">
        <v>56</v>
      </c>
      <c r="E15" s="31" t="s">
        <v>33</v>
      </c>
      <c r="F15" s="46">
        <v>77642524</v>
      </c>
      <c r="G15" s="47">
        <v>418722</v>
      </c>
      <c r="H15" s="47">
        <v>78061246</v>
      </c>
      <c r="I15" s="47">
        <v>78110761.829999998</v>
      </c>
      <c r="J15" s="47">
        <v>78061246</v>
      </c>
      <c r="K15" s="47">
        <v>-49515.829999998212</v>
      </c>
      <c r="L15" s="5"/>
    </row>
    <row r="16" spans="1:14">
      <c r="A16" s="1"/>
      <c r="B16" s="3"/>
      <c r="C16" s="31"/>
      <c r="D16" s="4">
        <v>1600</v>
      </c>
      <c r="E16" s="31" t="s">
        <v>145</v>
      </c>
      <c r="F16" s="46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5"/>
    </row>
    <row r="17" spans="1:14">
      <c r="A17" s="1"/>
      <c r="B17" s="3"/>
      <c r="C17" s="31"/>
      <c r="D17" s="4">
        <v>1700</v>
      </c>
      <c r="E17" s="31" t="s">
        <v>93</v>
      </c>
      <c r="F17" s="46">
        <v>18885706</v>
      </c>
      <c r="G17" s="47">
        <v>-6640579.3399999999</v>
      </c>
      <c r="H17" s="47">
        <v>12245126.66</v>
      </c>
      <c r="I17" s="47">
        <v>12245126.66</v>
      </c>
      <c r="J17" s="47">
        <v>12245126.66</v>
      </c>
      <c r="K17" s="47">
        <v>0</v>
      </c>
      <c r="L17" s="5"/>
    </row>
    <row r="18" spans="1:14">
      <c r="A18" s="1"/>
      <c r="B18" s="43"/>
      <c r="C18" s="32">
        <v>2000</v>
      </c>
      <c r="D18" s="53" t="s">
        <v>34</v>
      </c>
      <c r="E18" s="53"/>
      <c r="F18" s="45">
        <f>SUM(F19:F26)</f>
        <v>96496377</v>
      </c>
      <c r="G18" s="45">
        <f t="shared" ref="G18:K18" si="1">SUM(G19:G26)</f>
        <v>6071086.790000001</v>
      </c>
      <c r="H18" s="45">
        <f t="shared" si="1"/>
        <v>102567463.79000001</v>
      </c>
      <c r="I18" s="45">
        <f t="shared" si="1"/>
        <v>207417179.69999999</v>
      </c>
      <c r="J18" s="45">
        <f t="shared" si="1"/>
        <v>101718970.72</v>
      </c>
      <c r="K18" s="45">
        <f t="shared" si="1"/>
        <v>-104849715.91000001</v>
      </c>
      <c r="L18" s="5"/>
    </row>
    <row r="19" spans="1:14" ht="22.5">
      <c r="A19" s="1"/>
      <c r="B19" s="3"/>
      <c r="C19" s="31"/>
      <c r="D19" s="4" t="s">
        <v>57</v>
      </c>
      <c r="E19" s="31" t="s">
        <v>35</v>
      </c>
      <c r="F19" s="46">
        <v>719477</v>
      </c>
      <c r="G19" s="47">
        <v>-13687.949999999953</v>
      </c>
      <c r="H19" s="47">
        <v>705789.05</v>
      </c>
      <c r="I19" s="47">
        <v>50430.89</v>
      </c>
      <c r="J19" s="47">
        <v>12150.89</v>
      </c>
      <c r="K19" s="47">
        <v>655358.16</v>
      </c>
      <c r="L19" s="5"/>
    </row>
    <row r="20" spans="1:14">
      <c r="A20" s="1"/>
      <c r="B20" s="3"/>
      <c r="C20" s="31"/>
      <c r="D20" s="4" t="s">
        <v>58</v>
      </c>
      <c r="E20" s="31" t="s">
        <v>36</v>
      </c>
      <c r="F20" s="46">
        <v>6605700</v>
      </c>
      <c r="G20" s="47">
        <v>-2578058.04</v>
      </c>
      <c r="H20" s="47">
        <v>4027641.96</v>
      </c>
      <c r="I20" s="47">
        <v>5707968.5300000003</v>
      </c>
      <c r="J20" s="47">
        <v>4007641.96</v>
      </c>
      <c r="K20" s="47">
        <v>-1680326.5700000003</v>
      </c>
      <c r="L20" s="5"/>
    </row>
    <row r="21" spans="1:14">
      <c r="A21" s="1"/>
      <c r="B21" s="3"/>
      <c r="C21" s="31"/>
      <c r="D21" s="4">
        <v>2300</v>
      </c>
      <c r="E21" s="31" t="s">
        <v>146</v>
      </c>
      <c r="F21" s="46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5"/>
    </row>
    <row r="22" spans="1:14">
      <c r="A22" s="1"/>
      <c r="B22" s="3"/>
      <c r="C22" s="31"/>
      <c r="D22" s="4" t="s">
        <v>59</v>
      </c>
      <c r="E22" s="31" t="s">
        <v>37</v>
      </c>
      <c r="F22" s="46">
        <v>85200</v>
      </c>
      <c r="G22" s="47">
        <v>0</v>
      </c>
      <c r="H22" s="47">
        <v>85200</v>
      </c>
      <c r="I22" s="47">
        <v>357304.31</v>
      </c>
      <c r="J22" s="47">
        <v>40135.370000000003</v>
      </c>
      <c r="K22" s="47">
        <v>-272104.31</v>
      </c>
      <c r="L22" s="5"/>
    </row>
    <row r="23" spans="1:14">
      <c r="A23" s="1"/>
      <c r="B23" s="3"/>
      <c r="C23" s="31"/>
      <c r="D23" s="4" t="s">
        <v>60</v>
      </c>
      <c r="E23" s="31" t="s">
        <v>38</v>
      </c>
      <c r="F23" s="46">
        <v>89069000</v>
      </c>
      <c r="G23" s="47">
        <v>8662832.7800000012</v>
      </c>
      <c r="H23" s="47">
        <v>97731832.780000001</v>
      </c>
      <c r="I23" s="47">
        <v>198949946.12</v>
      </c>
      <c r="J23" s="47">
        <v>97601573.780000001</v>
      </c>
      <c r="K23" s="47">
        <v>-101218113.34</v>
      </c>
      <c r="L23" s="5"/>
    </row>
    <row r="24" spans="1:14">
      <c r="A24" s="1"/>
      <c r="B24" s="3"/>
      <c r="C24" s="31"/>
      <c r="D24" s="4" t="s">
        <v>61</v>
      </c>
      <c r="E24" s="31" t="s">
        <v>39</v>
      </c>
      <c r="F24" s="46">
        <v>10000</v>
      </c>
      <c r="G24" s="47">
        <v>0</v>
      </c>
      <c r="H24" s="47">
        <v>10000</v>
      </c>
      <c r="I24" s="47">
        <v>0</v>
      </c>
      <c r="J24" s="47">
        <v>0</v>
      </c>
      <c r="K24" s="47">
        <v>10000</v>
      </c>
      <c r="L24" s="5"/>
    </row>
    <row r="25" spans="1:14" ht="22.5">
      <c r="A25" s="1"/>
      <c r="B25" s="3"/>
      <c r="C25" s="31"/>
      <c r="D25" s="4" t="s">
        <v>62</v>
      </c>
      <c r="E25" s="31" t="s">
        <v>40</v>
      </c>
      <c r="F25" s="46">
        <v>0</v>
      </c>
      <c r="G25" s="47">
        <v>0</v>
      </c>
      <c r="H25" s="47">
        <v>0</v>
      </c>
      <c r="I25" s="47">
        <v>1830316.45</v>
      </c>
      <c r="J25" s="47">
        <v>0</v>
      </c>
      <c r="K25" s="47">
        <v>-1830316.45</v>
      </c>
      <c r="L25" s="5"/>
    </row>
    <row r="26" spans="1:14">
      <c r="A26" s="1"/>
      <c r="B26" s="3"/>
      <c r="C26" s="31"/>
      <c r="D26" s="4" t="s">
        <v>63</v>
      </c>
      <c r="E26" s="31" t="s">
        <v>41</v>
      </c>
      <c r="F26" s="46">
        <v>7000</v>
      </c>
      <c r="G26" s="47">
        <v>0</v>
      </c>
      <c r="H26" s="47">
        <v>7000</v>
      </c>
      <c r="I26" s="47">
        <v>521213.4</v>
      </c>
      <c r="J26" s="47">
        <v>57468.72</v>
      </c>
      <c r="K26" s="47">
        <v>-514213.4</v>
      </c>
      <c r="L26" s="5"/>
    </row>
    <row r="27" spans="1:14">
      <c r="A27" s="1"/>
      <c r="B27" s="3"/>
      <c r="C27" s="32">
        <v>3000</v>
      </c>
      <c r="D27" s="53" t="s">
        <v>42</v>
      </c>
      <c r="E27" s="53"/>
      <c r="F27" s="45">
        <f>SUM(F28:F35)</f>
        <v>32128214</v>
      </c>
      <c r="G27" s="45">
        <f t="shared" ref="G27:K27" si="2">SUM(G28:G35)</f>
        <v>27354839.489999998</v>
      </c>
      <c r="H27" s="45">
        <f t="shared" si="2"/>
        <v>59483053.489999995</v>
      </c>
      <c r="I27" s="45">
        <f t="shared" si="2"/>
        <v>62039161.659999996</v>
      </c>
      <c r="J27" s="45">
        <f t="shared" si="2"/>
        <v>57431664.440000005</v>
      </c>
      <c r="K27" s="45">
        <f t="shared" si="2"/>
        <v>-2556108.1699999995</v>
      </c>
      <c r="L27" s="5"/>
      <c r="N27" s="40"/>
    </row>
    <row r="28" spans="1:14">
      <c r="A28" s="1"/>
      <c r="B28" s="3"/>
      <c r="C28" s="31"/>
      <c r="D28" s="4" t="s">
        <v>64</v>
      </c>
      <c r="E28" s="31" t="s">
        <v>43</v>
      </c>
      <c r="F28" s="46">
        <v>39000</v>
      </c>
      <c r="G28" s="47">
        <v>12881111.23</v>
      </c>
      <c r="H28" s="47">
        <v>12920111.23</v>
      </c>
      <c r="I28" s="47">
        <v>13794397.67</v>
      </c>
      <c r="J28" s="47">
        <v>12831525.83</v>
      </c>
      <c r="K28" s="47">
        <v>-874286.43999999948</v>
      </c>
      <c r="L28" s="5"/>
    </row>
    <row r="29" spans="1:14">
      <c r="A29" s="1"/>
      <c r="B29" s="3"/>
      <c r="C29" s="31"/>
      <c r="D29" s="4" t="s">
        <v>65</v>
      </c>
      <c r="E29" s="31" t="s">
        <v>44</v>
      </c>
      <c r="F29" s="46">
        <v>7034804</v>
      </c>
      <c r="G29" s="47">
        <v>-667957.33999999985</v>
      </c>
      <c r="H29" s="47">
        <v>6366846.6600000001</v>
      </c>
      <c r="I29" s="47">
        <v>6368832.54</v>
      </c>
      <c r="J29" s="47">
        <v>6337042.6600000001</v>
      </c>
      <c r="K29" s="47">
        <v>-1985.8799999998882</v>
      </c>
      <c r="L29" s="5"/>
    </row>
    <row r="30" spans="1:14">
      <c r="A30" s="1"/>
      <c r="B30" s="3"/>
      <c r="C30" s="31"/>
      <c r="D30" s="4" t="s">
        <v>66</v>
      </c>
      <c r="E30" s="31" t="s">
        <v>45</v>
      </c>
      <c r="F30" s="46">
        <v>3407916</v>
      </c>
      <c r="G30" s="47">
        <v>4697906</v>
      </c>
      <c r="H30" s="47">
        <v>8105822</v>
      </c>
      <c r="I30" s="47">
        <v>8698027.7200000007</v>
      </c>
      <c r="J30" s="47">
        <v>7229158</v>
      </c>
      <c r="K30" s="47">
        <v>-592205.72000000067</v>
      </c>
      <c r="L30" s="5"/>
    </row>
    <row r="31" spans="1:14">
      <c r="A31" s="1"/>
      <c r="B31" s="3"/>
      <c r="C31" s="31"/>
      <c r="D31" s="4" t="s">
        <v>67</v>
      </c>
      <c r="E31" s="31" t="s">
        <v>46</v>
      </c>
      <c r="F31" s="46">
        <v>3500</v>
      </c>
      <c r="G31" s="47">
        <v>2852013.52</v>
      </c>
      <c r="H31" s="47">
        <v>2855513.52</v>
      </c>
      <c r="I31" s="47">
        <v>4789054.8</v>
      </c>
      <c r="J31" s="47">
        <v>2852013.52</v>
      </c>
      <c r="K31" s="47">
        <v>-1933541.2799999998</v>
      </c>
      <c r="L31" s="5"/>
    </row>
    <row r="32" spans="1:14" ht="22.5">
      <c r="A32" s="1"/>
      <c r="B32" s="3"/>
      <c r="C32" s="31"/>
      <c r="D32" s="4" t="s">
        <v>68</v>
      </c>
      <c r="E32" s="31" t="s">
        <v>47</v>
      </c>
      <c r="F32" s="46">
        <v>14386080</v>
      </c>
      <c r="G32" s="47">
        <v>5136311.0799999982</v>
      </c>
      <c r="H32" s="47">
        <v>19522391.079999998</v>
      </c>
      <c r="I32" s="47">
        <v>19044298.579999998</v>
      </c>
      <c r="J32" s="47">
        <v>18861311.079999998</v>
      </c>
      <c r="K32" s="47">
        <v>478092.5</v>
      </c>
      <c r="L32" s="5"/>
    </row>
    <row r="33" spans="1:14">
      <c r="A33" s="1"/>
      <c r="B33" s="3"/>
      <c r="C33" s="31"/>
      <c r="D33" s="4" t="s">
        <v>69</v>
      </c>
      <c r="E33" s="31" t="s">
        <v>48</v>
      </c>
      <c r="F33" s="46">
        <v>10000</v>
      </c>
      <c r="G33" s="47">
        <v>0</v>
      </c>
      <c r="H33" s="47">
        <v>10000</v>
      </c>
      <c r="I33" s="47">
        <v>19846</v>
      </c>
      <c r="J33" s="47">
        <v>15650</v>
      </c>
      <c r="K33" s="47">
        <v>-9846</v>
      </c>
      <c r="L33" s="5"/>
    </row>
    <row r="34" spans="1:14">
      <c r="A34" s="1"/>
      <c r="B34" s="3"/>
      <c r="C34" s="31"/>
      <c r="D34" s="4" t="s">
        <v>147</v>
      </c>
      <c r="E34" s="31" t="s">
        <v>148</v>
      </c>
      <c r="F34" s="46">
        <v>74000</v>
      </c>
      <c r="G34" s="47">
        <v>0</v>
      </c>
      <c r="H34" s="47">
        <v>74000</v>
      </c>
      <c r="I34" s="47">
        <v>0</v>
      </c>
      <c r="J34" s="47">
        <v>0</v>
      </c>
      <c r="K34" s="47">
        <v>74000</v>
      </c>
      <c r="L34" s="5"/>
    </row>
    <row r="35" spans="1:14">
      <c r="A35" s="1"/>
      <c r="B35" s="3"/>
      <c r="C35" s="31"/>
      <c r="D35" s="4" t="s">
        <v>70</v>
      </c>
      <c r="E35" s="31" t="s">
        <v>49</v>
      </c>
      <c r="F35" s="46">
        <v>7172914</v>
      </c>
      <c r="G35" s="47">
        <v>2455455</v>
      </c>
      <c r="H35" s="47">
        <v>9628369</v>
      </c>
      <c r="I35" s="47">
        <v>9324704.3499999996</v>
      </c>
      <c r="J35" s="47">
        <v>9304963.3499999996</v>
      </c>
      <c r="K35" s="47">
        <v>303664.65000000037</v>
      </c>
      <c r="L35" s="5"/>
    </row>
    <row r="36" spans="1:14">
      <c r="A36" s="1"/>
      <c r="B36" s="3"/>
      <c r="C36" s="32">
        <v>4000</v>
      </c>
      <c r="D36" s="53" t="s">
        <v>79</v>
      </c>
      <c r="E36" s="53"/>
      <c r="F36" s="45">
        <f>SUM(F37)</f>
        <v>0</v>
      </c>
      <c r="G36" s="45">
        <f t="shared" ref="G36:K36" si="3">SUM(G37)</f>
        <v>0</v>
      </c>
      <c r="H36" s="45">
        <f t="shared" si="3"/>
        <v>0</v>
      </c>
      <c r="I36" s="45">
        <f t="shared" si="3"/>
        <v>0</v>
      </c>
      <c r="J36" s="45">
        <f t="shared" si="3"/>
        <v>0</v>
      </c>
      <c r="K36" s="45">
        <f t="shared" si="3"/>
        <v>0</v>
      </c>
      <c r="L36" s="5"/>
      <c r="N36" s="40"/>
    </row>
    <row r="37" spans="1:14">
      <c r="A37" s="1"/>
      <c r="B37" s="3"/>
      <c r="C37" s="31"/>
      <c r="D37" s="4">
        <v>4600</v>
      </c>
      <c r="E37" s="31" t="s">
        <v>94</v>
      </c>
      <c r="F37" s="46">
        <v>0</v>
      </c>
      <c r="G37" s="47">
        <f>H37-F37</f>
        <v>0</v>
      </c>
      <c r="H37" s="47">
        <v>0</v>
      </c>
      <c r="I37" s="47">
        <v>0</v>
      </c>
      <c r="J37" s="47">
        <v>0</v>
      </c>
      <c r="K37" s="47">
        <f>H37-I37</f>
        <v>0</v>
      </c>
      <c r="L37" s="5"/>
    </row>
    <row r="38" spans="1:14">
      <c r="A38" s="1"/>
      <c r="B38" s="3"/>
      <c r="C38" s="32">
        <v>5000</v>
      </c>
      <c r="D38" s="53" t="s">
        <v>72</v>
      </c>
      <c r="E38" s="53"/>
      <c r="F38" s="45" t="e">
        <f>SUM(F39)</f>
        <v>#REF!</v>
      </c>
      <c r="G38" s="45" t="e">
        <f t="shared" ref="G38" si="4">SUM(G39)</f>
        <v>#REF!</v>
      </c>
      <c r="H38" s="45" t="e">
        <f t="shared" ref="H38" si="5">SUM(H39)</f>
        <v>#REF!</v>
      </c>
      <c r="I38" s="45" t="e">
        <f t="shared" ref="I38" si="6">SUM(I39)</f>
        <v>#REF!</v>
      </c>
      <c r="J38" s="45" t="e">
        <f t="shared" ref="J38" si="7">SUM(J39)</f>
        <v>#REF!</v>
      </c>
      <c r="K38" s="45" t="e">
        <f t="shared" ref="K38" si="8">SUM(K39)</f>
        <v>#REF!</v>
      </c>
      <c r="L38" s="5"/>
    </row>
    <row r="39" spans="1:14">
      <c r="A39" s="1"/>
      <c r="B39" s="3"/>
      <c r="C39" s="31"/>
      <c r="D39" s="44" t="s">
        <v>73</v>
      </c>
      <c r="E39" s="42" t="s">
        <v>74</v>
      </c>
      <c r="F39" s="46" t="e">
        <f>+#REF!</f>
        <v>#REF!</v>
      </c>
      <c r="G39" s="47" t="e">
        <f>H39-F39</f>
        <v>#REF!</v>
      </c>
      <c r="H39" s="47" t="e">
        <f>+#REF!</f>
        <v>#REF!</v>
      </c>
      <c r="I39" s="47" t="e">
        <f>+#REF!</f>
        <v>#REF!</v>
      </c>
      <c r="J39" s="47" t="e">
        <f>+#REF!</f>
        <v>#REF!</v>
      </c>
      <c r="K39" s="47" t="e">
        <f>H39-I39</f>
        <v>#REF!</v>
      </c>
      <c r="L39" s="5"/>
    </row>
    <row r="40" spans="1:14">
      <c r="A40" s="1"/>
      <c r="B40" s="3"/>
      <c r="C40" s="32">
        <v>6000</v>
      </c>
      <c r="D40" s="53" t="s">
        <v>75</v>
      </c>
      <c r="E40" s="53"/>
      <c r="F40" s="45">
        <f>SUM(F41)</f>
        <v>0</v>
      </c>
      <c r="G40" s="45">
        <f t="shared" ref="G40" si="9">SUM(G41)</f>
        <v>0</v>
      </c>
      <c r="H40" s="45">
        <f t="shared" ref="H40" si="10">SUM(H41)</f>
        <v>0</v>
      </c>
      <c r="I40" s="45">
        <f t="shared" ref="I40" si="11">SUM(I41)</f>
        <v>0</v>
      </c>
      <c r="J40" s="45">
        <f t="shared" ref="J40" si="12">SUM(J41)</f>
        <v>0</v>
      </c>
      <c r="K40" s="45">
        <f t="shared" ref="K40" si="13">SUM(K41)</f>
        <v>0</v>
      </c>
      <c r="L40" s="5"/>
    </row>
    <row r="41" spans="1:14">
      <c r="A41" s="1"/>
      <c r="B41" s="3"/>
      <c r="C41" s="31"/>
      <c r="D41" s="42" t="s">
        <v>76</v>
      </c>
      <c r="E41" s="42" t="s">
        <v>10</v>
      </c>
      <c r="F41" s="46">
        <v>0</v>
      </c>
      <c r="G41" s="47">
        <f>H41-F41</f>
        <v>0</v>
      </c>
      <c r="H41" s="47">
        <v>0</v>
      </c>
      <c r="I41" s="47">
        <v>0</v>
      </c>
      <c r="J41" s="47">
        <v>0</v>
      </c>
      <c r="K41" s="47">
        <f>H41-I41</f>
        <v>0</v>
      </c>
      <c r="L41" s="5"/>
    </row>
    <row r="42" spans="1:14" ht="15" customHeight="1">
      <c r="A42" s="1"/>
      <c r="B42" s="3"/>
      <c r="C42" s="32">
        <v>7000</v>
      </c>
      <c r="D42" s="10" t="s">
        <v>91</v>
      </c>
      <c r="E42" s="10"/>
      <c r="F42" s="45">
        <f>SUM(F43)</f>
        <v>20000000</v>
      </c>
      <c r="G42" s="45">
        <f t="shared" ref="G42:K42" si="14">SUM(G43)</f>
        <v>-20000000</v>
      </c>
      <c r="H42" s="45">
        <f t="shared" si="14"/>
        <v>0</v>
      </c>
      <c r="I42" s="45">
        <f t="shared" si="14"/>
        <v>0</v>
      </c>
      <c r="J42" s="45">
        <f t="shared" si="14"/>
        <v>0</v>
      </c>
      <c r="K42" s="45">
        <f t="shared" si="14"/>
        <v>0</v>
      </c>
      <c r="L42" s="5"/>
    </row>
    <row r="43" spans="1:14" ht="22.5">
      <c r="A43" s="1"/>
      <c r="B43" s="3"/>
      <c r="C43" s="31"/>
      <c r="D43" s="4">
        <v>7900</v>
      </c>
      <c r="E43" s="31" t="s">
        <v>92</v>
      </c>
      <c r="F43" s="46">
        <v>20000000</v>
      </c>
      <c r="G43" s="47">
        <v>-20000000</v>
      </c>
      <c r="H43" s="47">
        <v>0</v>
      </c>
      <c r="I43" s="47">
        <v>0</v>
      </c>
      <c r="J43" s="47">
        <v>0</v>
      </c>
      <c r="K43" s="47">
        <v>0</v>
      </c>
      <c r="L43" s="5"/>
    </row>
    <row r="44" spans="1:14">
      <c r="A44" s="1"/>
      <c r="B44" s="50" t="s">
        <v>50</v>
      </c>
      <c r="C44" s="50"/>
      <c r="D44" s="50"/>
      <c r="E44" s="50"/>
      <c r="F44" s="48" t="e">
        <f>F42+F36+F27+F18+F10+F38+F40</f>
        <v>#REF!</v>
      </c>
      <c r="G44" s="48" t="e">
        <f t="shared" ref="G44:K44" si="15">G42+G36+G27+G18+G10+G38+G40</f>
        <v>#REF!</v>
      </c>
      <c r="H44" s="48" t="e">
        <f t="shared" si="15"/>
        <v>#REF!</v>
      </c>
      <c r="I44" s="48" t="e">
        <f t="shared" si="15"/>
        <v>#REF!</v>
      </c>
      <c r="J44" s="48" t="e">
        <f t="shared" si="15"/>
        <v>#REF!</v>
      </c>
      <c r="K44" s="48" t="e">
        <f t="shared" si="15"/>
        <v>#REF!</v>
      </c>
      <c r="L44" s="5"/>
    </row>
    <row r="45" spans="1:14">
      <c r="A45" s="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5"/>
    </row>
    <row r="46" spans="1:14" ht="40.15" customHeight="1">
      <c r="A46" s="1"/>
      <c r="B46" s="49" t="s">
        <v>81</v>
      </c>
      <c r="C46" s="49"/>
      <c r="D46" s="49"/>
      <c r="E46" s="49"/>
      <c r="F46" s="49"/>
      <c r="G46" s="49"/>
      <c r="H46" s="49"/>
      <c r="I46" s="49"/>
      <c r="J46" s="49"/>
      <c r="K46" s="49"/>
      <c r="L46" s="5"/>
    </row>
  </sheetData>
  <mergeCells count="13">
    <mergeCell ref="B46:K46"/>
    <mergeCell ref="B44:E44"/>
    <mergeCell ref="B2:K2"/>
    <mergeCell ref="B3:K3"/>
    <mergeCell ref="B6:K6"/>
    <mergeCell ref="B8:E8"/>
    <mergeCell ref="D18:E18"/>
    <mergeCell ref="D27:E27"/>
    <mergeCell ref="D36:E36"/>
    <mergeCell ref="D38:E38"/>
    <mergeCell ref="D40:E40"/>
    <mergeCell ref="B4:K4"/>
    <mergeCell ref="B5:K5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55"/>
      <c r="L1" s="55"/>
      <c r="M1" s="55"/>
      <c r="N1" s="55"/>
      <c r="O1" s="55"/>
      <c r="P1" s="55"/>
      <c r="Q1" s="55"/>
      <c r="R1" s="55"/>
      <c r="S1" s="55"/>
    </row>
    <row r="2" spans="2:23" ht="12.75">
      <c r="B2" s="58" t="s">
        <v>90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W2" s="9" t="s">
        <v>143</v>
      </c>
    </row>
    <row r="3" spans="2:23">
      <c r="B3" s="58" t="e">
        <f>#REF!</f>
        <v>#REF!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2:23">
      <c r="B4" s="58" t="e">
        <f>#REF!</f>
        <v>#REF!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3"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4" t="s">
        <v>95</v>
      </c>
      <c r="C7" s="54"/>
      <c r="D7" s="54"/>
      <c r="E7" s="54"/>
      <c r="F7" s="54"/>
      <c r="G7" s="54"/>
      <c r="H7" s="54"/>
      <c r="I7" s="56" t="s">
        <v>11</v>
      </c>
      <c r="J7" s="57"/>
      <c r="K7" s="57"/>
      <c r="L7" s="57"/>
      <c r="M7" s="57"/>
      <c r="N7" s="54" t="s">
        <v>96</v>
      </c>
      <c r="O7" s="54"/>
      <c r="P7" s="54"/>
      <c r="Q7" s="54"/>
      <c r="R7" s="54" t="s">
        <v>3</v>
      </c>
      <c r="S7" s="54"/>
      <c r="T7" s="54"/>
    </row>
    <row r="8" spans="2:23">
      <c r="B8" s="54"/>
      <c r="C8" s="54"/>
      <c r="D8" s="54"/>
      <c r="E8" s="54"/>
      <c r="F8" s="54"/>
      <c r="G8" s="54"/>
      <c r="H8" s="54"/>
      <c r="I8" s="59" t="s">
        <v>52</v>
      </c>
      <c r="J8" s="60" t="s">
        <v>12</v>
      </c>
      <c r="K8" s="60" t="s">
        <v>51</v>
      </c>
      <c r="L8" s="60" t="s">
        <v>89</v>
      </c>
      <c r="M8" s="60" t="s">
        <v>13</v>
      </c>
      <c r="N8" s="54" t="s">
        <v>71</v>
      </c>
      <c r="O8" s="54" t="s">
        <v>98</v>
      </c>
      <c r="P8" s="54" t="s">
        <v>100</v>
      </c>
      <c r="Q8" s="54" t="s">
        <v>99</v>
      </c>
      <c r="R8" s="54" t="s">
        <v>3</v>
      </c>
      <c r="S8" s="54" t="s">
        <v>101</v>
      </c>
      <c r="T8" s="54"/>
    </row>
    <row r="9" spans="2:23" ht="18">
      <c r="B9" s="6" t="s">
        <v>88</v>
      </c>
      <c r="C9" s="7" t="s">
        <v>87</v>
      </c>
      <c r="D9" s="7" t="s">
        <v>86</v>
      </c>
      <c r="E9" s="7" t="s">
        <v>85</v>
      </c>
      <c r="F9" s="7" t="s">
        <v>84</v>
      </c>
      <c r="G9" s="7" t="s">
        <v>83</v>
      </c>
      <c r="H9" s="23" t="s">
        <v>97</v>
      </c>
      <c r="I9" s="60"/>
      <c r="J9" s="60"/>
      <c r="K9" s="60"/>
      <c r="L9" s="60"/>
      <c r="M9" s="60"/>
      <c r="N9" s="54"/>
      <c r="O9" s="54"/>
      <c r="P9" s="54"/>
      <c r="Q9" s="54"/>
      <c r="R9" s="54"/>
      <c r="S9" s="22" t="s">
        <v>102</v>
      </c>
      <c r="T9" s="22" t="s">
        <v>103</v>
      </c>
    </row>
    <row r="10" spans="2:23">
      <c r="B10" s="29"/>
      <c r="C10" s="29"/>
      <c r="D10" s="29"/>
      <c r="E10" s="29"/>
      <c r="F10" s="29"/>
      <c r="G10" s="29"/>
      <c r="H10" s="12" t="s">
        <v>14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15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16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17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104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105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5</v>
      </c>
      <c r="C16" s="30"/>
      <c r="D16" s="30"/>
      <c r="E16" s="30"/>
      <c r="F16" s="30"/>
      <c r="G16" s="30"/>
      <c r="H16" s="16" t="s">
        <v>106</v>
      </c>
    </row>
    <row r="17" spans="2:20">
      <c r="B17" s="30"/>
      <c r="C17" s="30"/>
      <c r="D17" s="30"/>
      <c r="E17" s="30"/>
      <c r="F17" s="30"/>
      <c r="G17" s="30"/>
      <c r="H17" s="17" t="s">
        <v>18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19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20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21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104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105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107</v>
      </c>
    </row>
    <row r="24" spans="2:20">
      <c r="B24" s="30"/>
      <c r="C24" s="30"/>
      <c r="D24" s="30"/>
      <c r="E24" s="30"/>
      <c r="F24" s="30"/>
      <c r="G24" s="30"/>
      <c r="H24" s="17" t="s">
        <v>18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19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20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21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104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105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108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18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19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20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21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104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105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22</v>
      </c>
      <c r="F38" s="30"/>
      <c r="G38" s="30"/>
      <c r="H38" s="29" t="s">
        <v>109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18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19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20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21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104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105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23</v>
      </c>
      <c r="G46" s="30"/>
      <c r="H46" s="16" t="s">
        <v>110</v>
      </c>
    </row>
    <row r="47" spans="2:20">
      <c r="B47" s="30"/>
      <c r="C47" s="30"/>
      <c r="D47" s="30"/>
      <c r="E47" s="30"/>
      <c r="F47" s="30"/>
      <c r="G47" s="30"/>
      <c r="H47" s="17" t="s">
        <v>18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19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20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21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104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105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111</v>
      </c>
      <c r="H53" s="12" t="s">
        <v>112</v>
      </c>
    </row>
    <row r="54" spans="2:20">
      <c r="B54" s="30"/>
      <c r="C54" s="30"/>
      <c r="D54" s="30"/>
      <c r="E54" s="30"/>
      <c r="F54" s="30"/>
      <c r="G54" s="30"/>
      <c r="H54" s="17" t="s">
        <v>18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19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20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21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104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105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113</v>
      </c>
      <c r="C60" s="30"/>
      <c r="D60" s="30"/>
      <c r="E60" s="30"/>
      <c r="F60" s="30"/>
      <c r="G60" s="30"/>
      <c r="H60" s="16" t="s">
        <v>114</v>
      </c>
    </row>
    <row r="61" spans="2:20">
      <c r="B61" s="30"/>
      <c r="C61" s="30"/>
      <c r="D61" s="30"/>
      <c r="E61" s="30"/>
      <c r="F61" s="30"/>
      <c r="G61" s="30"/>
      <c r="H61" s="17" t="s">
        <v>18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19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20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21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104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105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115</v>
      </c>
    </row>
    <row r="68" spans="2:20">
      <c r="B68" s="30"/>
      <c r="C68" s="30"/>
      <c r="D68" s="30"/>
      <c r="E68" s="30"/>
      <c r="F68" s="30"/>
      <c r="G68" s="30"/>
      <c r="H68" s="17" t="s">
        <v>18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19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20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21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104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105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113</v>
      </c>
      <c r="E74" s="30"/>
      <c r="F74" s="30"/>
      <c r="G74" s="30"/>
      <c r="H74" s="29" t="s">
        <v>116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18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19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20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21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104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105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24</v>
      </c>
      <c r="F82" s="30"/>
      <c r="G82" s="30"/>
      <c r="H82" s="29" t="s">
        <v>117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18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19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20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21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104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105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25</v>
      </c>
      <c r="G90" s="30"/>
      <c r="H90" s="16" t="s">
        <v>118</v>
      </c>
    </row>
    <row r="91" spans="2:20">
      <c r="B91" s="30"/>
      <c r="C91" s="30"/>
      <c r="D91" s="30"/>
      <c r="E91" s="30"/>
      <c r="F91" s="30"/>
      <c r="G91" s="30"/>
      <c r="H91" s="17" t="s">
        <v>18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19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20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21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104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105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111</v>
      </c>
      <c r="H97" s="12" t="s">
        <v>112</v>
      </c>
    </row>
    <row r="98" spans="2:20">
      <c r="B98" s="30"/>
      <c r="C98" s="30"/>
      <c r="D98" s="30"/>
      <c r="E98" s="30"/>
      <c r="F98" s="30"/>
      <c r="G98" s="30"/>
      <c r="H98" s="17" t="s">
        <v>18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19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20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21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104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105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119</v>
      </c>
      <c r="F104" s="30"/>
      <c r="G104" s="30"/>
      <c r="H104" s="29" t="s">
        <v>120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18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19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20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21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104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105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121</v>
      </c>
      <c r="G112" s="30"/>
      <c r="H112" s="16" t="s">
        <v>122</v>
      </c>
    </row>
    <row r="113" spans="2:20">
      <c r="B113" s="30"/>
      <c r="C113" s="30"/>
      <c r="D113" s="30"/>
      <c r="E113" s="30"/>
      <c r="F113" s="30"/>
      <c r="G113" s="30"/>
      <c r="H113" s="17" t="s">
        <v>18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19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20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21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104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105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111</v>
      </c>
      <c r="H119" s="12" t="s">
        <v>112</v>
      </c>
    </row>
    <row r="120" spans="2:20">
      <c r="B120" s="30"/>
      <c r="C120" s="30"/>
      <c r="D120" s="30"/>
      <c r="E120" s="30"/>
      <c r="F120" s="30"/>
      <c r="G120" s="30"/>
      <c r="H120" s="17" t="s">
        <v>18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19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20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21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104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105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123</v>
      </c>
      <c r="G126" s="30"/>
      <c r="H126" s="16" t="s">
        <v>124</v>
      </c>
    </row>
    <row r="127" spans="2:20">
      <c r="B127" s="30"/>
      <c r="C127" s="30"/>
      <c r="D127" s="30"/>
      <c r="E127" s="30"/>
      <c r="F127" s="30"/>
      <c r="G127" s="30"/>
      <c r="H127" s="17" t="s">
        <v>18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19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20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21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104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105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111</v>
      </c>
      <c r="H133" s="12" t="s">
        <v>112</v>
      </c>
    </row>
    <row r="134" spans="2:20">
      <c r="B134" s="30"/>
      <c r="C134" s="30"/>
      <c r="D134" s="30"/>
      <c r="E134" s="30"/>
      <c r="F134" s="30"/>
      <c r="G134" s="30"/>
      <c r="H134" s="17" t="s">
        <v>18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19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20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21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104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105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125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18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19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20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21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104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105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24</v>
      </c>
      <c r="F148" s="30"/>
      <c r="G148" s="30"/>
      <c r="H148" s="29" t="s">
        <v>117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18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19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20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21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104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105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25</v>
      </c>
      <c r="G156" s="30"/>
      <c r="H156" s="16" t="s">
        <v>118</v>
      </c>
    </row>
    <row r="157" spans="2:20">
      <c r="B157" s="30"/>
      <c r="C157" s="30"/>
      <c r="D157" s="30"/>
      <c r="E157" s="30"/>
      <c r="F157" s="30"/>
      <c r="G157" s="30"/>
      <c r="H157" s="17" t="s">
        <v>18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19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20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21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104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105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111</v>
      </c>
      <c r="H163" s="12" t="s">
        <v>112</v>
      </c>
    </row>
    <row r="164" spans="2:20">
      <c r="B164" s="30"/>
      <c r="C164" s="30"/>
      <c r="D164" s="30"/>
      <c r="E164" s="30"/>
      <c r="F164" s="30"/>
      <c r="G164" s="30"/>
      <c r="H164" s="17" t="s">
        <v>18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19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20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21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104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105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126</v>
      </c>
      <c r="F170" s="30"/>
      <c r="G170" s="30"/>
      <c r="H170" s="29" t="s">
        <v>127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18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19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20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21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104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105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128</v>
      </c>
      <c r="G178" s="30"/>
      <c r="H178" s="16" t="s">
        <v>129</v>
      </c>
    </row>
    <row r="179" spans="2:20">
      <c r="B179" s="30"/>
      <c r="C179" s="30"/>
      <c r="D179" s="30"/>
      <c r="E179" s="30"/>
      <c r="F179" s="30"/>
      <c r="G179" s="30"/>
      <c r="H179" s="17" t="s">
        <v>18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19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20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21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104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105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111</v>
      </c>
      <c r="H185" s="12" t="s">
        <v>112</v>
      </c>
    </row>
    <row r="186" spans="2:20">
      <c r="B186" s="30"/>
      <c r="C186" s="30"/>
      <c r="D186" s="30"/>
      <c r="E186" s="30"/>
      <c r="F186" s="30"/>
      <c r="G186" s="30"/>
      <c r="H186" s="17" t="s">
        <v>18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19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20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21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104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105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130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18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19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20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21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104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105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24</v>
      </c>
      <c r="F200" s="30"/>
      <c r="G200" s="30"/>
      <c r="H200" s="29" t="s">
        <v>117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18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19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20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21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104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105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25</v>
      </c>
      <c r="G208" s="30"/>
      <c r="H208" s="16" t="s">
        <v>118</v>
      </c>
    </row>
    <row r="209" spans="2:20">
      <c r="B209" s="30"/>
      <c r="C209" s="30"/>
      <c r="D209" s="30"/>
      <c r="E209" s="30"/>
      <c r="F209" s="30"/>
      <c r="G209" s="30"/>
      <c r="H209" s="17" t="s">
        <v>18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19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20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21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104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105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111</v>
      </c>
      <c r="H215" s="12" t="s">
        <v>112</v>
      </c>
    </row>
    <row r="216" spans="2:20">
      <c r="B216" s="30"/>
      <c r="C216" s="30"/>
      <c r="D216" s="30"/>
      <c r="E216" s="30"/>
      <c r="F216" s="30"/>
      <c r="G216" s="30"/>
      <c r="H216" s="17" t="s">
        <v>18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19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20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21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104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105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131</v>
      </c>
      <c r="F222" s="30"/>
      <c r="G222" s="30"/>
      <c r="H222" s="29" t="s">
        <v>132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18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19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20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21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104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105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133</v>
      </c>
      <c r="G230" s="30"/>
      <c r="H230" s="16" t="s">
        <v>134</v>
      </c>
    </row>
    <row r="231" spans="2:20">
      <c r="B231" s="30"/>
      <c r="C231" s="30"/>
      <c r="D231" s="30"/>
      <c r="E231" s="30"/>
      <c r="F231" s="30"/>
      <c r="G231" s="30"/>
      <c r="H231" s="17" t="s">
        <v>18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19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20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21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104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105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111</v>
      </c>
      <c r="H237" s="12" t="s">
        <v>112</v>
      </c>
    </row>
    <row r="238" spans="2:20">
      <c r="B238" s="30"/>
      <c r="C238" s="30"/>
      <c r="D238" s="30"/>
      <c r="E238" s="30"/>
      <c r="F238" s="30"/>
      <c r="G238" s="30"/>
      <c r="H238" s="17" t="s">
        <v>18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19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20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21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104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105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135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18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19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20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21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104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105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119</v>
      </c>
      <c r="F252" s="30"/>
      <c r="G252" s="30"/>
      <c r="H252" s="29" t="s">
        <v>120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18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19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20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21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104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105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121</v>
      </c>
      <c r="G260" s="30"/>
      <c r="H260" s="16" t="s">
        <v>122</v>
      </c>
    </row>
    <row r="261" spans="2:20">
      <c r="B261" s="30"/>
      <c r="C261" s="30"/>
      <c r="D261" s="30"/>
      <c r="E261" s="30"/>
      <c r="F261" s="30"/>
      <c r="G261" s="30"/>
      <c r="H261" s="17" t="s">
        <v>18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19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20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21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104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105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111</v>
      </c>
      <c r="H267" s="12" t="s">
        <v>112</v>
      </c>
    </row>
    <row r="268" spans="2:20">
      <c r="B268" s="30"/>
      <c r="C268" s="30"/>
      <c r="D268" s="30"/>
      <c r="E268" s="30"/>
      <c r="F268" s="30"/>
      <c r="G268" s="30"/>
      <c r="H268" s="17" t="s">
        <v>18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19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20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21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104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105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136</v>
      </c>
    </row>
    <row r="275" spans="2:20">
      <c r="B275" s="30"/>
      <c r="C275" s="30"/>
      <c r="D275" s="30"/>
      <c r="E275" s="30"/>
      <c r="F275" s="30"/>
      <c r="G275" s="30"/>
      <c r="H275" s="17" t="s">
        <v>18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19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20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21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104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105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137</v>
      </c>
      <c r="D281" s="30"/>
      <c r="E281" s="30"/>
      <c r="F281" s="30"/>
      <c r="G281" s="30"/>
      <c r="H281" s="16" t="s">
        <v>138</v>
      </c>
    </row>
    <row r="282" spans="2:20">
      <c r="B282" s="30"/>
      <c r="C282" s="30"/>
      <c r="D282" s="30"/>
      <c r="E282" s="30"/>
      <c r="F282" s="30"/>
      <c r="G282" s="30"/>
      <c r="H282" s="17" t="s">
        <v>18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19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20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21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104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105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5</v>
      </c>
      <c r="E288" s="30"/>
      <c r="F288" s="30"/>
      <c r="G288" s="30"/>
      <c r="H288" s="29" t="s">
        <v>135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18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19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20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21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104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105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139</v>
      </c>
      <c r="F296" s="30"/>
      <c r="G296" s="30"/>
      <c r="H296" s="29" t="s">
        <v>140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18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19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20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21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104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105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141</v>
      </c>
      <c r="G304" s="30"/>
      <c r="H304" s="16" t="s">
        <v>142</v>
      </c>
    </row>
    <row r="305" spans="2:20">
      <c r="B305" s="30"/>
      <c r="C305" s="30"/>
      <c r="D305" s="30"/>
      <c r="E305" s="30"/>
      <c r="F305" s="30"/>
      <c r="G305" s="30"/>
      <c r="H305" s="17" t="s">
        <v>18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19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20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21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104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105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111</v>
      </c>
      <c r="H311" s="12" t="s">
        <v>112</v>
      </c>
    </row>
    <row r="312" spans="2:20">
      <c r="B312" s="30"/>
      <c r="C312" s="30"/>
      <c r="D312" s="30"/>
      <c r="E312" s="30"/>
      <c r="F312" s="30"/>
      <c r="G312" s="30"/>
      <c r="H312" s="17" t="s">
        <v>18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19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20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21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104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105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EAEPECOGA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